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амбов\На сайт\"/>
    </mc:Choice>
  </mc:AlternateContent>
  <bookViews>
    <workbookView xWindow="0" yWindow="0" windowWidth="11475" windowHeight="8310"/>
  </bookViews>
  <sheets>
    <sheet name="Радио" sheetId="1" r:id="rId1"/>
  </sheets>
  <definedNames>
    <definedName name="_xlnm._FilterDatabase" localSheetId="0" hidden="1">Радио!$A$1:$L$16</definedName>
  </definedNames>
  <calcPr calcId="162913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15" i="1"/>
  <c r="I15" i="1"/>
  <c r="H15" i="1"/>
  <c r="G15" i="1"/>
  <c r="F15" i="1"/>
  <c r="E15" i="1"/>
  <c r="J14" i="1"/>
  <c r="I14" i="1"/>
  <c r="H14" i="1"/>
  <c r="G14" i="1"/>
  <c r="F14" i="1"/>
  <c r="E14" i="1"/>
  <c r="J13" i="1"/>
  <c r="I13" i="1"/>
  <c r="H13" i="1"/>
  <c r="G13" i="1"/>
  <c r="F13" i="1"/>
  <c r="E13" i="1"/>
  <c r="J12" i="1"/>
  <c r="I12" i="1"/>
  <c r="H12" i="1"/>
  <c r="G12" i="1"/>
  <c r="F12" i="1"/>
  <c r="E12" i="1"/>
  <c r="J11" i="1"/>
  <c r="I11" i="1"/>
  <c r="H11" i="1"/>
  <c r="G11" i="1"/>
  <c r="F11" i="1"/>
  <c r="E11" i="1"/>
  <c r="J9" i="1"/>
  <c r="I9" i="1"/>
  <c r="H9" i="1"/>
  <c r="G9" i="1"/>
  <c r="F9" i="1"/>
  <c r="E9" i="1"/>
  <c r="J8" i="1"/>
  <c r="I8" i="1"/>
  <c r="H8" i="1"/>
  <c r="G8" i="1"/>
  <c r="F8" i="1"/>
  <c r="E8" i="1"/>
  <c r="J10" i="1"/>
  <c r="I10" i="1"/>
  <c r="H10" i="1"/>
  <c r="G10" i="1"/>
  <c r="F10" i="1"/>
  <c r="E10" i="1"/>
  <c r="J7" i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<sst xmlns="http://schemas.openxmlformats.org/spreadsheetml/2006/main" count="87" uniqueCount="39">
  <si>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</si>
  <si>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</si>
  <si>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</si>
  <si>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</si>
  <si>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</si>
  <si>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Реклама на радио</t>
  </si>
  <si>
    <t>Европа плюс</t>
  </si>
  <si>
    <t>Город + 50 км в радиусе</t>
  </si>
  <si>
    <t>Авторадио</t>
  </si>
  <si>
    <t>Русское радио</t>
  </si>
  <si>
    <t>Радио Дача</t>
  </si>
  <si>
    <t>Радио Энерджи</t>
  </si>
  <si>
    <t>Лав радио</t>
  </si>
  <si>
    <t>Детское радио</t>
  </si>
  <si>
    <t>Возраст: от 15 до 49 лет. Пол: мужчины 55%, женщины 45%</t>
  </si>
  <si>
    <t>Тамбов</t>
  </si>
  <si>
    <t>Радио Комсомольская правда</t>
  </si>
  <si>
    <t>Возраст: от 25 до 69 лет. Пол: мужчины 58%, женщины 42%</t>
  </si>
  <si>
    <t>Глобал ФМ</t>
  </si>
  <si>
    <t>Радио Шансон</t>
  </si>
  <si>
    <t>Возраст: от 19 до 55 лет. Пол: мужчины 51%, женщины 49%</t>
  </si>
  <si>
    <t>Возраст: от 28 до 69 лет. Пол: мужчины 64%, женщины 38%</t>
  </si>
  <si>
    <t>Радио Маруся ФМ</t>
  </si>
  <si>
    <t>Возраст: от 25 до 45 лет. Пол: мужчины 58%, женщины 42%</t>
  </si>
  <si>
    <t>Радио Искатель</t>
  </si>
  <si>
    <t>Возраст: от 22 до 65 лет. Пол: мужчины 53%, женщины 47%</t>
  </si>
  <si>
    <t>Вести ФМ</t>
  </si>
  <si>
    <t>Радио России</t>
  </si>
  <si>
    <t>Радио Маяк</t>
  </si>
  <si>
    <t>Возраст: от 30 до 65 лет. Пол: мужчины 64%, женщины 36%</t>
  </si>
  <si>
    <t>Возраст: от 35 до 65 лет. Пол: мужчины 42%, женщины 58%</t>
  </si>
  <si>
    <t>Возраст: от 20 до 65 лет. Пол: мужчины 53%, женщины 47%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</si>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</sst>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9.5703125" style="2" customWidth="1"/>
    <col min="4" max="4" width="22.42578125" style="2" customWidth="1"/>
    <col min="5" max="5" width="15.28515625" style="2" customWidth="1"/>
    <col min="6" max="10" width="16.28515625" style="2" customWidth="1"/>
    <col min="11" max="11" width="20.7109375" style="2" customWidth="1"/>
    <col min="12" max="12" width="21.42578125" style="2" customWidth="1"/>
    <col min="13" max="16384" width="9.140625" style="2"/>
  </cols>
  <sheetData>
    <row r="1" spans="1:12" x14ac:dyDescent="0.2">
      <c r="A1" s="3" t="s">
        <v>0</v>
      </c>
      <c r="B1" s="3" t="s">
        <v>1</v>
      </c>
      <c r="C1" s="3" t="s">
        <v>2</v>
      </c>
      <c r="D1" s="3" t="s">
        <v>32</v>
      </c>
      <c r="E1" s="3" t="s">
        <v>33</v>
      </c>
      <c r="F1" s="3" t="s">
        <v>34</v>
      </c>
      <c r="G1" s="3" t="s">
        <v>35</v>
      </c>
      <c r="H1" s="3" t="s">
        <v>36</v>
      </c>
      <c r="I1" s="3" t="s">
        <v>37</v>
      </c>
      <c r="J1" s="3" t="s">
        <v>38</v>
      </c>
      <c r="K1" s="3" t="s">
        <v>3</v>
      </c>
      <c r="L1" s="3" t="s">
        <v>4</v>
      </c>
    </row>
    <row r="2" spans="1:12" ht="38.25" x14ac:dyDescent="0.2">
      <c r="A2" s="4" t="s">
        <v>15</v>
      </c>
      <c r="B2" s="4" t="s">
        <v>5</v>
      </c>
      <c r="C2" s="4" t="s">
        <v>6</v>
      </c>
      <c r="D2" s="4">
        <v>1</v>
      </c>
      <c r="E2" s="1">
        <f>40*5*D2</f>
        <v>200</v>
      </c>
      <c r="F2" s="1">
        <f>40*10*D2</f>
        <v>400</v>
      </c>
      <c r="G2" s="1">
        <f>40*15*D2</f>
        <v>600</v>
      </c>
      <c r="H2" s="1">
        <f>40*20*D2</f>
        <v>800</v>
      </c>
      <c r="I2" s="1">
        <f>40*25*D2</f>
        <v>1000</v>
      </c>
      <c r="J2" s="1">
        <f>40*30*D2</f>
        <v>1200</v>
      </c>
      <c r="K2" s="4" t="s">
        <v>7</v>
      </c>
      <c r="L2" s="4" t="s">
        <v>14</v>
      </c>
    </row>
    <row r="3" spans="1:12" ht="38.25" x14ac:dyDescent="0.2">
      <c r="A3" s="4" t="s">
        <v>15</v>
      </c>
      <c r="B3" s="4" t="s">
        <v>5</v>
      </c>
      <c r="C3" s="4" t="s">
        <v>8</v>
      </c>
      <c r="D3" s="4">
        <v>1</v>
      </c>
      <c r="E3" s="1">
        <f>40*5*D3</f>
        <v>200</v>
      </c>
      <c r="F3" s="1">
        <f>40*10*D3</f>
        <v>400</v>
      </c>
      <c r="G3" s="1">
        <f>40*15*D3</f>
        <v>600</v>
      </c>
      <c r="H3" s="1">
        <f>40*20*D3</f>
        <v>800</v>
      </c>
      <c r="I3" s="1">
        <f>40*25*D3</f>
        <v>1000</v>
      </c>
      <c r="J3" s="1">
        <f>40*30*D3</f>
        <v>1200</v>
      </c>
      <c r="K3" s="4" t="s">
        <v>7</v>
      </c>
      <c r="L3" s="4" t="s">
        <v>14</v>
      </c>
    </row>
    <row r="4" spans="1:12" ht="38.25" x14ac:dyDescent="0.2">
      <c r="A4" s="4" t="s">
        <v>15</v>
      </c>
      <c r="B4" s="4" t="s">
        <v>5</v>
      </c>
      <c r="C4" s="4" t="s">
        <v>9</v>
      </c>
      <c r="D4" s="4">
        <v>1</v>
      </c>
      <c r="E4" s="1">
        <f>40*5*D4</f>
        <v>200</v>
      </c>
      <c r="F4" s="1">
        <f>40*10*D4</f>
        <v>400</v>
      </c>
      <c r="G4" s="1">
        <f>40*15*D4</f>
        <v>600</v>
      </c>
      <c r="H4" s="1">
        <f>40*20*D4</f>
        <v>800</v>
      </c>
      <c r="I4" s="1">
        <f>40*25*D4</f>
        <v>1000</v>
      </c>
      <c r="J4" s="1">
        <f>40*30*D4</f>
        <v>1200</v>
      </c>
      <c r="K4" s="4" t="s">
        <v>7</v>
      </c>
      <c r="L4" s="4" t="s">
        <v>14</v>
      </c>
    </row>
    <row r="5" spans="1:12" ht="38.25" x14ac:dyDescent="0.2">
      <c r="A5" s="4" t="s">
        <v>15</v>
      </c>
      <c r="B5" s="4" t="s">
        <v>5</v>
      </c>
      <c r="C5" s="4" t="s">
        <v>10</v>
      </c>
      <c r="D5" s="4">
        <v>1</v>
      </c>
      <c r="E5" s="1">
        <f>30*5*D5</f>
        <v>150</v>
      </c>
      <c r="F5" s="1">
        <f>30*10*D5</f>
        <v>300</v>
      </c>
      <c r="G5" s="1">
        <f>30*15*D5</f>
        <v>450</v>
      </c>
      <c r="H5" s="1">
        <f>30*20*D5</f>
        <v>600</v>
      </c>
      <c r="I5" s="1">
        <f>30*25*D5</f>
        <v>750</v>
      </c>
      <c r="J5" s="1">
        <f>30*30*D5</f>
        <v>900</v>
      </c>
      <c r="K5" s="4" t="s">
        <v>7</v>
      </c>
      <c r="L5" s="4" t="s">
        <v>14</v>
      </c>
    </row>
    <row r="6" spans="1:12" ht="38.25" x14ac:dyDescent="0.2">
      <c r="A6" s="4" t="s">
        <v>15</v>
      </c>
      <c r="B6" s="4" t="s">
        <v>5</v>
      </c>
      <c r="C6" s="4" t="s">
        <v>11</v>
      </c>
      <c r="D6" s="4">
        <v>1</v>
      </c>
      <c r="E6" s="1">
        <f>30*5*D6</f>
        <v>150</v>
      </c>
      <c r="F6" s="1">
        <f>30*10*D6</f>
        <v>300</v>
      </c>
      <c r="G6" s="1">
        <f>30*15*D6</f>
        <v>450</v>
      </c>
      <c r="H6" s="1">
        <f>30*20*D6</f>
        <v>600</v>
      </c>
      <c r="I6" s="1">
        <f>30*25*D6</f>
        <v>750</v>
      </c>
      <c r="J6" s="1">
        <f>30*30*D6</f>
        <v>900</v>
      </c>
      <c r="K6" s="4" t="s">
        <v>7</v>
      </c>
      <c r="L6" s="4" t="s">
        <v>14</v>
      </c>
    </row>
    <row r="7" spans="1:12" ht="38.25" x14ac:dyDescent="0.2">
      <c r="A7" s="4" t="s">
        <v>15</v>
      </c>
      <c r="B7" s="4" t="s">
        <v>5</v>
      </c>
      <c r="C7" s="4" t="s">
        <v>12</v>
      </c>
      <c r="D7" s="4">
        <v>1</v>
      </c>
      <c r="E7" s="1">
        <f>30*5*D7</f>
        <v>150</v>
      </c>
      <c r="F7" s="1">
        <f>30*10*D7</f>
        <v>300</v>
      </c>
      <c r="G7" s="1">
        <f>30*15*D7</f>
        <v>450</v>
      </c>
      <c r="H7" s="1">
        <f>30*20*D7</f>
        <v>600</v>
      </c>
      <c r="I7" s="1">
        <f>30*25*D7</f>
        <v>750</v>
      </c>
      <c r="J7" s="1">
        <f>30*30*D7</f>
        <v>900</v>
      </c>
      <c r="K7" s="4" t="s">
        <v>7</v>
      </c>
      <c r="L7" s="4" t="s">
        <v>14</v>
      </c>
    </row>
    <row r="8" spans="1:12" ht="38.25" x14ac:dyDescent="0.2">
      <c r="A8" s="4" t="s">
        <v>15</v>
      </c>
      <c r="B8" s="4" t="s">
        <v>5</v>
      </c>
      <c r="C8" s="4" t="s">
        <v>13</v>
      </c>
      <c r="D8" s="4">
        <v>1</v>
      </c>
      <c r="E8" s="1">
        <f>25*5*D8</f>
        <v>125</v>
      </c>
      <c r="F8" s="1">
        <f>25*10*D8</f>
        <v>250</v>
      </c>
      <c r="G8" s="1">
        <f>25*15*D8</f>
        <v>375</v>
      </c>
      <c r="H8" s="1">
        <f>25*20*D8</f>
        <v>500</v>
      </c>
      <c r="I8" s="1">
        <f>25*25*D8</f>
        <v>625</v>
      </c>
      <c r="J8" s="1">
        <f>25*30*D8</f>
        <v>750</v>
      </c>
      <c r="K8" s="4" t="s">
        <v>7</v>
      </c>
      <c r="L8" s="4" t="s">
        <v>14</v>
      </c>
    </row>
    <row r="9" spans="1:12" ht="38.25" x14ac:dyDescent="0.2">
      <c r="A9" s="4" t="s">
        <v>15</v>
      </c>
      <c r="B9" s="4" t="s">
        <v>5</v>
      </c>
      <c r="C9" s="4" t="s">
        <v>16</v>
      </c>
      <c r="D9" s="4">
        <v>1</v>
      </c>
      <c r="E9" s="1">
        <f>25*5*D9</f>
        <v>125</v>
      </c>
      <c r="F9" s="1">
        <f>25*10*D9</f>
        <v>250</v>
      </c>
      <c r="G9" s="1">
        <f>25*15*D9</f>
        <v>375</v>
      </c>
      <c r="H9" s="1">
        <f>25*20*D9</f>
        <v>500</v>
      </c>
      <c r="I9" s="1">
        <f>25*25*D9</f>
        <v>625</v>
      </c>
      <c r="J9" s="1">
        <f>25*30*D9</f>
        <v>750</v>
      </c>
      <c r="K9" s="4" t="s">
        <v>7</v>
      </c>
      <c r="L9" s="4" t="s">
        <v>17</v>
      </c>
    </row>
    <row r="10" spans="1:12" ht="38.25" x14ac:dyDescent="0.2">
      <c r="A10" s="4" t="s">
        <v>15</v>
      </c>
      <c r="B10" s="4" t="s">
        <v>5</v>
      </c>
      <c r="C10" s="4" t="s">
        <v>18</v>
      </c>
      <c r="D10" s="4">
        <v>1</v>
      </c>
      <c r="E10" s="1">
        <f>30*5*D10</f>
        <v>150</v>
      </c>
      <c r="F10" s="1">
        <f>30*10*D10</f>
        <v>300</v>
      </c>
      <c r="G10" s="1">
        <f>30*15*D10</f>
        <v>450</v>
      </c>
      <c r="H10" s="1">
        <f>30*20*D10</f>
        <v>600</v>
      </c>
      <c r="I10" s="1">
        <f>30*25*D10</f>
        <v>750</v>
      </c>
      <c r="J10" s="1">
        <f>30*30*D10</f>
        <v>900</v>
      </c>
      <c r="K10" s="4" t="s">
        <v>7</v>
      </c>
      <c r="L10" s="4" t="s">
        <v>20</v>
      </c>
    </row>
    <row r="11" spans="1:12" ht="38.25" x14ac:dyDescent="0.2">
      <c r="A11" s="4" t="s">
        <v>15</v>
      </c>
      <c r="B11" s="4" t="s">
        <v>5</v>
      </c>
      <c r="C11" s="4" t="s">
        <v>19</v>
      </c>
      <c r="D11" s="4">
        <v>1</v>
      </c>
      <c r="E11" s="1">
        <f>35*5*D11</f>
        <v>175</v>
      </c>
      <c r="F11" s="1">
        <f>35*10*D11</f>
        <v>350</v>
      </c>
      <c r="G11" s="1">
        <f>35*15*D11</f>
        <v>525</v>
      </c>
      <c r="H11" s="1">
        <f>35*20*D11</f>
        <v>700</v>
      </c>
      <c r="I11" s="1">
        <f>35*25*D11</f>
        <v>875</v>
      </c>
      <c r="J11" s="1">
        <f>35*30*D11</f>
        <v>1050</v>
      </c>
      <c r="K11" s="4" t="s">
        <v>7</v>
      </c>
      <c r="L11" s="4" t="s">
        <v>21</v>
      </c>
    </row>
    <row r="12" spans="1:12" ht="38.25" x14ac:dyDescent="0.2">
      <c r="A12" s="4" t="s">
        <v>15</v>
      </c>
      <c r="B12" s="4" t="s">
        <v>5</v>
      </c>
      <c r="C12" s="4" t="s">
        <v>22</v>
      </c>
      <c r="D12" s="4">
        <v>1</v>
      </c>
      <c r="E12" s="1">
        <f t="shared" ref="E12:E16" si="0">35*5*D12</f>
        <v>175</v>
      </c>
      <c r="F12" s="1">
        <f t="shared" ref="F12:F16" si="1">35*10*D12</f>
        <v>350</v>
      </c>
      <c r="G12" s="1">
        <f t="shared" ref="G12:G16" si="2">35*15*D12</f>
        <v>525</v>
      </c>
      <c r="H12" s="1">
        <f t="shared" ref="H12:H16" si="3">35*20*D12</f>
        <v>700</v>
      </c>
      <c r="I12" s="1">
        <f t="shared" ref="I12:I16" si="4">35*25*D12</f>
        <v>875</v>
      </c>
      <c r="J12" s="1">
        <f t="shared" ref="J12:J16" si="5">35*30*D12</f>
        <v>1050</v>
      </c>
      <c r="K12" s="4" t="s">
        <v>7</v>
      </c>
      <c r="L12" s="4" t="s">
        <v>23</v>
      </c>
    </row>
    <row r="13" spans="1:12" ht="38.25" x14ac:dyDescent="0.2">
      <c r="A13" s="4" t="s">
        <v>15</v>
      </c>
      <c r="B13" s="4" t="s">
        <v>5</v>
      </c>
      <c r="C13" s="4" t="s">
        <v>24</v>
      </c>
      <c r="D13" s="4">
        <v>1</v>
      </c>
      <c r="E13" s="1">
        <f t="shared" si="0"/>
        <v>175</v>
      </c>
      <c r="F13" s="1">
        <f t="shared" si="1"/>
        <v>350</v>
      </c>
      <c r="G13" s="1">
        <f t="shared" si="2"/>
        <v>525</v>
      </c>
      <c r="H13" s="1">
        <f t="shared" si="3"/>
        <v>700</v>
      </c>
      <c r="I13" s="1">
        <f t="shared" si="4"/>
        <v>875</v>
      </c>
      <c r="J13" s="1">
        <f t="shared" si="5"/>
        <v>1050</v>
      </c>
      <c r="K13" s="4" t="s">
        <v>7</v>
      </c>
      <c r="L13" s="4" t="s">
        <v>25</v>
      </c>
    </row>
    <row r="14" spans="1:12" ht="38.25" x14ac:dyDescent="0.2">
      <c r="A14" s="4" t="s">
        <v>15</v>
      </c>
      <c r="B14" s="4" t="s">
        <v>5</v>
      </c>
      <c r="C14" s="4" t="s">
        <v>26</v>
      </c>
      <c r="D14" s="4">
        <v>1</v>
      </c>
      <c r="E14" s="1">
        <f t="shared" si="0"/>
        <v>175</v>
      </c>
      <c r="F14" s="1">
        <f t="shared" si="1"/>
        <v>350</v>
      </c>
      <c r="G14" s="1">
        <f t="shared" si="2"/>
        <v>525</v>
      </c>
      <c r="H14" s="1">
        <f t="shared" si="3"/>
        <v>700</v>
      </c>
      <c r="I14" s="1">
        <f t="shared" si="4"/>
        <v>875</v>
      </c>
      <c r="J14" s="1">
        <f t="shared" si="5"/>
        <v>1050</v>
      </c>
      <c r="K14" s="4" t="s">
        <v>7</v>
      </c>
      <c r="L14" s="4" t="s">
        <v>29</v>
      </c>
    </row>
    <row r="15" spans="1:12" ht="38.25" x14ac:dyDescent="0.2">
      <c r="A15" s="4" t="s">
        <v>15</v>
      </c>
      <c r="B15" s="4" t="s">
        <v>5</v>
      </c>
      <c r="C15" s="4" t="s">
        <v>27</v>
      </c>
      <c r="D15" s="4">
        <v>1</v>
      </c>
      <c r="E15" s="1">
        <f t="shared" si="0"/>
        <v>175</v>
      </c>
      <c r="F15" s="1">
        <f t="shared" si="1"/>
        <v>350</v>
      </c>
      <c r="G15" s="1">
        <f t="shared" si="2"/>
        <v>525</v>
      </c>
      <c r="H15" s="1">
        <f t="shared" si="3"/>
        <v>700</v>
      </c>
      <c r="I15" s="1">
        <f t="shared" si="4"/>
        <v>875</v>
      </c>
      <c r="J15" s="1">
        <f t="shared" si="5"/>
        <v>1050</v>
      </c>
      <c r="K15" s="4" t="s">
        <v>7</v>
      </c>
      <c r="L15" s="4" t="s">
        <v>30</v>
      </c>
    </row>
    <row r="16" spans="1:12" ht="38.25" x14ac:dyDescent="0.2">
      <c r="A16" s="4" t="s">
        <v>15</v>
      </c>
      <c r="B16" s="4" t="s">
        <v>5</v>
      </c>
      <c r="C16" s="4" t="s">
        <v>28</v>
      </c>
      <c r="D16" s="4">
        <v>1</v>
      </c>
      <c r="E16" s="1">
        <f t="shared" si="0"/>
        <v>175</v>
      </c>
      <c r="F16" s="1">
        <f t="shared" si="1"/>
        <v>350</v>
      </c>
      <c r="G16" s="1">
        <f t="shared" si="2"/>
        <v>525</v>
      </c>
      <c r="H16" s="1">
        <f t="shared" si="3"/>
        <v>700</v>
      </c>
      <c r="I16" s="1">
        <f t="shared" si="4"/>
        <v>875</v>
      </c>
      <c r="J16" s="1">
        <f t="shared" si="5"/>
        <v>1050</v>
      </c>
      <c r="K16" s="4" t="s">
        <v>7</v>
      </c>
      <c r="L16" s="4" t="s">
        <v>31</v>
      </c>
    </row>
  </sheetData>
  <autoFilter ref="A1:L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2026-04-24T20:19:36Z</dcterms:modified>
</cp:coreProperties>
</file>